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43" i="1"/>
  <c r="L12"/>
  <c r="L10"/>
  <c r="L5"/>
  <c r="L6"/>
  <c r="L7"/>
  <c r="L8"/>
  <c r="L9"/>
  <c r="L4"/>
  <c r="C42"/>
  <c r="D42"/>
  <c r="E42"/>
  <c r="F42"/>
  <c r="G42"/>
  <c r="H42"/>
  <c r="I42"/>
  <c r="J42"/>
  <c r="B42"/>
  <c r="C16"/>
  <c r="D16"/>
  <c r="E16"/>
  <c r="F16"/>
  <c r="G16"/>
  <c r="H16"/>
  <c r="I16"/>
  <c r="J16"/>
  <c r="B16"/>
  <c r="F18"/>
  <c r="G18"/>
  <c r="H18"/>
  <c r="I18"/>
  <c r="J18"/>
  <c r="E18"/>
  <c r="C20"/>
  <c r="C31" s="1"/>
  <c r="C33" s="1"/>
  <c r="C35" s="1"/>
  <c r="D20"/>
  <c r="D31" s="1"/>
  <c r="D33" s="1"/>
  <c r="D35" s="1"/>
  <c r="E20"/>
  <c r="E31" s="1"/>
  <c r="E33" s="1"/>
  <c r="E35" s="1"/>
  <c r="F20"/>
  <c r="F31" s="1"/>
  <c r="F33" s="1"/>
  <c r="F35" s="1"/>
  <c r="G20"/>
  <c r="G31" s="1"/>
  <c r="G33" s="1"/>
  <c r="G35" s="1"/>
  <c r="H20"/>
  <c r="I20"/>
  <c r="J20"/>
  <c r="B20"/>
  <c r="B31" s="1"/>
  <c r="B33" s="1"/>
  <c r="B35" s="1"/>
  <c r="C23"/>
  <c r="D23"/>
  <c r="E23"/>
  <c r="F23"/>
  <c r="G23"/>
  <c r="H23"/>
  <c r="I23"/>
  <c r="J23"/>
  <c r="B23"/>
</calcChain>
</file>

<file path=xl/sharedStrings.xml><?xml version="1.0" encoding="utf-8"?>
<sst xmlns="http://schemas.openxmlformats.org/spreadsheetml/2006/main" count="63" uniqueCount="60">
  <si>
    <t>Net Sales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</si>
  <si>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</si>
  <si>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</si>
  <si>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</si>
  <si>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</si>
  <si>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</si>
  <si>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</si>
  <si>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</si>
  <si>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</si>
  <si>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</si>
  <si>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</si>
  <si>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Operating Profit</t>
  </si>
  <si>
    <t>(` Crore)</t>
  </si>
  <si>
    <t>Depreciation</t>
  </si>
  <si>
    <t>Other Income</t>
  </si>
  <si>
    <t>Interest</t>
  </si>
  <si>
    <t>Profit before Tax</t>
  </si>
  <si>
    <t>Proceeds from Share issues</t>
  </si>
  <si>
    <t>Change in GFA</t>
  </si>
  <si>
    <t>Change in WIP</t>
  </si>
  <si>
    <t>Cash accruals</t>
  </si>
  <si>
    <t>Total Debt</t>
  </si>
  <si>
    <t>Incremental Debt</t>
  </si>
  <si>
    <t>Investments</t>
  </si>
  <si>
    <t>Change in Net Current Assets</t>
  </si>
  <si>
    <t>Cash from Operations</t>
  </si>
  <si>
    <t>Net from Operations</t>
  </si>
  <si>
    <t>Less Dividends</t>
  </si>
  <si>
    <t>Average Debt</t>
  </si>
  <si>
    <t xml:space="preserve">Interest Cost </t>
  </si>
  <si>
    <t>Average Investments</t>
  </si>
  <si>
    <t>Other Income yield</t>
  </si>
  <si>
    <t>Hindalco Industries</t>
  </si>
  <si>
    <t>Net Worth</t>
  </si>
  <si>
    <t>Rep Change in Net Worth</t>
  </si>
  <si>
    <t>Effective Tax Rate</t>
  </si>
  <si>
    <t>5 yrs CAGR</t>
  </si>
  <si>
    <t>Tax</t>
  </si>
  <si>
    <t>Net Profit</t>
  </si>
  <si>
    <t>FINANCIAL POSITION</t>
  </si>
  <si>
    <t>PROFITABILITY</t>
  </si>
  <si>
    <t>Work in Progress (WIP)</t>
  </si>
  <si>
    <t>Gross Fixed Assets (GFA)</t>
  </si>
  <si>
    <t>Change in NCA</t>
  </si>
  <si>
    <t>Net Current Assets (NCA)</t>
  </si>
  <si>
    <t>Operating Free Cash Flow</t>
  </si>
  <si>
    <t>Change in Net Worth from Biz</t>
  </si>
  <si>
    <t>CASH FLOW</t>
  </si>
  <si>
    <t>RATIOS</t>
  </si>
  <si>
    <t>Operating Margin (%)</t>
  </si>
  <si>
    <t>Net Margin (%)</t>
  </si>
  <si>
    <t>Gross Interest Cover (Times)</t>
  </si>
  <si>
    <t>Net Interest Cover (Times)</t>
  </si>
  <si>
    <t>Debt Equity Ration (Times)</t>
  </si>
  <si>
    <r>
      <t>Basic EPS (</t>
    </r>
    <r>
      <rPr>
        <sz val="10"/>
        <color theme="1"/>
        <rFont val="Rupee Foradian"/>
        <family val="2"/>
      </rPr>
      <t>`)</t>
    </r>
  </si>
  <si>
    <t>ROCE (%)</t>
  </si>
  <si>
    <t>ROE (%)</t>
  </si>
  <si>
    <r>
      <t>Book Value per Share (</t>
    </r>
    <r>
      <rPr>
        <sz val="10"/>
        <color theme="1"/>
        <rFont val="Rupee Foradian"/>
        <family val="2"/>
      </rPr>
      <t>`)</t>
    </r>
  </si>
  <si>
    <t>(Source: Annual Report 2012-13, Page No. 24, Financial Highlights - Consolidated)</t>
  </si>
  <si>
    <t>Capital Expenditure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</si>
</sst>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Rupee Foradian"/>
      <family val="2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right"/>
    </xf>
    <xf numFmtId="0" fontId="0" fillId="0" borderId="0" xfId="0" applyFill="1" applyBorder="1"/>
    <xf numFmtId="0" fontId="1" fillId="0" borderId="0" xfId="0" applyFont="1"/>
    <xf numFmtId="10" fontId="0" fillId="0" borderId="0" xfId="0" applyNumberFormat="1"/>
    <xf numFmtId="0" fontId="2" fillId="0" borderId="4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10" fontId="0" fillId="0" borderId="5" xfId="0" applyNumberFormat="1" applyBorder="1"/>
    <xf numFmtId="0" fontId="1" fillId="0" borderId="5" xfId="0" applyFont="1" applyBorder="1"/>
    <xf numFmtId="10" fontId="0" fillId="0" borderId="0" xfId="0" applyNumberFormat="1" applyFill="1" applyBorder="1"/>
    <xf numFmtId="0" fontId="6" fillId="0" borderId="5" xfId="0" applyFont="1" applyBorder="1"/>
    <xf numFmtId="0" fontId="0" fillId="0" borderId="7" xfId="0" applyBorder="1"/>
    <xf numFmtId="0" fontId="7" fillId="0" borderId="0" xfId="0" applyFont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9" fontId="0" fillId="2" borderId="0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10" fontId="0" fillId="2" borderId="14" xfId="0" applyNumberFormat="1" applyFill="1" applyBorder="1"/>
    <xf numFmtId="10" fontId="0" fillId="2" borderId="15" xfId="0" applyNumberFormat="1" applyFill="1" applyBorder="1"/>
    <xf numFmtId="0" fontId="0" fillId="0" borderId="0" xfId="0" applyFont="1"/>
    <xf numFmtId="0" fontId="2" fillId="0" borderId="16" xfId="0" applyFont="1" applyBorder="1"/>
    <xf numFmtId="0" fontId="0" fillId="0" borderId="16" xfId="0" applyBorder="1"/>
    <xf numFmtId="0" fontId="0" fillId="0" borderId="3" xfId="0" applyBorder="1"/>
    <xf numFmtId="0" fontId="0" fillId="0" borderId="16" xfId="0" applyFill="1" applyBorder="1"/>
    <xf numFmtId="0" fontId="2" fillId="0" borderId="0" xfId="0" applyFont="1" applyFill="1" applyBorder="1"/>
    <xf numFmtId="0" fontId="2" fillId="0" borderId="3" xfId="0" applyFont="1" applyBorder="1"/>
    <xf numFmtId="10" fontId="5" fillId="0" borderId="5" xfId="1" applyNumberFormat="1" applyFont="1" applyBorder="1"/>
    <xf numFmtId="3" fontId="2" fillId="0" borderId="5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topLeftCell="A37" workbookViewId="0">
      <selection activeCell="L44" sqref="L44"/>
    </sheetView>
  </sheetViews>
  <sheetFormatPr defaultRowHeight="15"/>
  <cols>
    <col min="1" max="1" width="27.7109375" customWidth="1"/>
  </cols>
  <sheetData>
    <row r="1" spans="1:12">
      <c r="E1" s="1" t="s">
        <v>32</v>
      </c>
      <c r="F1" s="1"/>
      <c r="K1" s="2" t="s">
        <v>12</v>
      </c>
      <c r="L1" s="10"/>
    </row>
    <row r="2" spans="1:12">
      <c r="A2" s="31" t="s">
        <v>40</v>
      </c>
      <c r="B2" s="31"/>
      <c r="C2" s="32"/>
      <c r="D2" s="32"/>
      <c r="E2" s="32"/>
      <c r="F2" s="32"/>
      <c r="G2" s="4"/>
      <c r="H2" s="32"/>
      <c r="I2" s="32"/>
      <c r="J2" s="32"/>
      <c r="K2" s="32"/>
      <c r="L2" s="36" t="s">
        <v>36</v>
      </c>
    </row>
    <row r="3" spans="1:12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9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10"/>
    </row>
    <row r="4" spans="1:12">
      <c r="A4" t="s">
        <v>0</v>
      </c>
      <c r="B4">
        <v>80193</v>
      </c>
      <c r="C4">
        <v>80821</v>
      </c>
      <c r="D4">
        <v>72202</v>
      </c>
      <c r="E4">
        <v>60708</v>
      </c>
      <c r="F4">
        <v>65963</v>
      </c>
      <c r="G4" s="10">
        <v>60013</v>
      </c>
      <c r="H4">
        <v>19316</v>
      </c>
      <c r="I4">
        <v>12120</v>
      </c>
      <c r="J4">
        <v>10105</v>
      </c>
      <c r="K4">
        <v>8223</v>
      </c>
      <c r="L4" s="37">
        <f t="shared" ref="L4:L10" si="0">(B4/G4)^(1/5)-1</f>
        <v>5.9688508220789194E-2</v>
      </c>
    </row>
    <row r="5" spans="1:12">
      <c r="A5" t="s">
        <v>11</v>
      </c>
      <c r="B5">
        <v>7837</v>
      </c>
      <c r="C5">
        <v>8184</v>
      </c>
      <c r="D5">
        <v>7929</v>
      </c>
      <c r="E5">
        <v>9746</v>
      </c>
      <c r="F5">
        <v>2970</v>
      </c>
      <c r="G5" s="10">
        <v>6635</v>
      </c>
      <c r="H5">
        <v>4431</v>
      </c>
      <c r="I5">
        <v>2845</v>
      </c>
      <c r="J5">
        <v>2431</v>
      </c>
      <c r="K5">
        <v>1956</v>
      </c>
      <c r="L5" s="37">
        <f t="shared" si="0"/>
        <v>3.3860121640237661E-2</v>
      </c>
    </row>
    <row r="6" spans="1:12">
      <c r="A6" t="s">
        <v>13</v>
      </c>
      <c r="B6">
        <v>2861</v>
      </c>
      <c r="C6">
        <v>2864</v>
      </c>
      <c r="D6">
        <v>2759</v>
      </c>
      <c r="E6">
        <v>2784</v>
      </c>
      <c r="F6">
        <v>3038</v>
      </c>
      <c r="G6" s="10">
        <v>2488</v>
      </c>
      <c r="H6">
        <v>865</v>
      </c>
      <c r="I6">
        <v>796</v>
      </c>
      <c r="J6">
        <v>632</v>
      </c>
      <c r="K6">
        <v>514</v>
      </c>
      <c r="L6" s="37">
        <f t="shared" si="0"/>
        <v>2.8332345258662128E-2</v>
      </c>
    </row>
    <row r="7" spans="1:12">
      <c r="A7" t="s">
        <v>14</v>
      </c>
      <c r="B7">
        <v>1012</v>
      </c>
      <c r="C7">
        <v>783</v>
      </c>
      <c r="D7">
        <v>513</v>
      </c>
      <c r="E7">
        <v>323</v>
      </c>
      <c r="F7">
        <v>691</v>
      </c>
      <c r="G7" s="10">
        <v>656</v>
      </c>
      <c r="H7">
        <v>409</v>
      </c>
      <c r="I7">
        <v>281</v>
      </c>
      <c r="J7">
        <v>278</v>
      </c>
      <c r="K7">
        <v>280</v>
      </c>
      <c r="L7" s="37">
        <f t="shared" si="0"/>
        <v>9.0574489714779327E-2</v>
      </c>
    </row>
    <row r="8" spans="1:12">
      <c r="A8" s="3" t="s">
        <v>15</v>
      </c>
      <c r="B8" s="3">
        <v>2079</v>
      </c>
      <c r="C8" s="3">
        <v>1758</v>
      </c>
      <c r="D8" s="3">
        <v>1839</v>
      </c>
      <c r="E8" s="3">
        <v>1104</v>
      </c>
      <c r="F8" s="3">
        <v>1228</v>
      </c>
      <c r="G8" s="11">
        <v>1849</v>
      </c>
      <c r="H8" s="3">
        <v>313</v>
      </c>
      <c r="I8" s="3">
        <v>301</v>
      </c>
      <c r="J8" s="3">
        <v>216</v>
      </c>
      <c r="K8" s="3">
        <v>235</v>
      </c>
      <c r="L8" s="37">
        <f t="shared" si="0"/>
        <v>2.3725486711360322E-2</v>
      </c>
    </row>
    <row r="9" spans="1:12">
      <c r="A9" s="6" t="s">
        <v>16</v>
      </c>
      <c r="B9" s="6">
        <v>3909</v>
      </c>
      <c r="C9" s="6">
        <v>4345</v>
      </c>
      <c r="D9" s="6">
        <v>3843</v>
      </c>
      <c r="E9" s="6">
        <v>6181</v>
      </c>
      <c r="F9" s="6">
        <v>-605</v>
      </c>
      <c r="G9" s="12">
        <v>2954</v>
      </c>
      <c r="H9" s="6">
        <v>3662</v>
      </c>
      <c r="I9" s="6">
        <v>2030</v>
      </c>
      <c r="J9" s="6">
        <v>1847</v>
      </c>
      <c r="K9" s="6">
        <v>1485</v>
      </c>
      <c r="L9" s="37">
        <f t="shared" si="0"/>
        <v>5.7623363091572788E-2</v>
      </c>
    </row>
    <row r="10" spans="1:12">
      <c r="A10" s="6" t="s">
        <v>37</v>
      </c>
      <c r="B10" s="6">
        <v>903</v>
      </c>
      <c r="C10" s="6">
        <v>820</v>
      </c>
      <c r="D10" s="6">
        <v>974</v>
      </c>
      <c r="E10" s="6">
        <v>1932</v>
      </c>
      <c r="F10" s="6">
        <v>-805</v>
      </c>
      <c r="G10" s="12">
        <v>1189</v>
      </c>
      <c r="H10" s="6">
        <v>958</v>
      </c>
      <c r="I10" s="6">
        <v>440</v>
      </c>
      <c r="J10" s="6">
        <v>623</v>
      </c>
      <c r="K10" s="6">
        <v>487</v>
      </c>
      <c r="L10" s="37">
        <f t="shared" si="0"/>
        <v>-5.3542364696636979E-2</v>
      </c>
    </row>
    <row r="11" spans="1:12">
      <c r="A11" s="6" t="s">
        <v>35</v>
      </c>
      <c r="B11" s="8">
        <v>0.23100000000000001</v>
      </c>
      <c r="C11" s="8">
        <v>0.18870000000000001</v>
      </c>
      <c r="D11" s="8">
        <v>0.25340000000000001</v>
      </c>
      <c r="E11" s="8">
        <v>0.31259999999999999</v>
      </c>
      <c r="F11" s="8">
        <v>1.3306</v>
      </c>
      <c r="G11" s="13">
        <v>0.40250000000000002</v>
      </c>
      <c r="H11" s="8">
        <v>0.2616</v>
      </c>
      <c r="I11" s="8">
        <v>0.2167</v>
      </c>
      <c r="J11" s="15">
        <v>0.33729999999999999</v>
      </c>
      <c r="K11" s="15">
        <v>0.32789999999999997</v>
      </c>
      <c r="L11" s="37"/>
    </row>
    <row r="12" spans="1:12">
      <c r="A12" s="6" t="s">
        <v>38</v>
      </c>
      <c r="B12" s="6">
        <v>3027</v>
      </c>
      <c r="C12" s="6">
        <v>3397</v>
      </c>
      <c r="D12" s="6">
        <v>2456</v>
      </c>
      <c r="E12" s="6">
        <v>3925</v>
      </c>
      <c r="F12" s="6">
        <v>484</v>
      </c>
      <c r="G12" s="10">
        <v>2193</v>
      </c>
      <c r="H12" s="6">
        <v>2686</v>
      </c>
      <c r="I12" s="6">
        <v>1580</v>
      </c>
      <c r="J12" s="6">
        <v>1285</v>
      </c>
      <c r="K12" s="6">
        <v>993</v>
      </c>
      <c r="L12" s="37">
        <f>(B12/G12)^(1/5)-1</f>
        <v>6.6583246977536481E-2</v>
      </c>
    </row>
    <row r="13" spans="1:12">
      <c r="G13" s="10"/>
      <c r="L13" s="11"/>
    </row>
    <row r="14" spans="1:12">
      <c r="A14" s="31" t="s">
        <v>39</v>
      </c>
      <c r="B14" s="32"/>
      <c r="C14" s="32"/>
      <c r="D14" s="32"/>
      <c r="E14" s="32"/>
      <c r="F14" s="32"/>
      <c r="G14" s="33"/>
      <c r="H14" s="32"/>
      <c r="I14" s="32"/>
      <c r="J14" s="32"/>
      <c r="K14" s="32"/>
      <c r="L14" s="10"/>
    </row>
    <row r="15" spans="1:12">
      <c r="A15" t="s">
        <v>42</v>
      </c>
      <c r="B15">
        <v>60051</v>
      </c>
      <c r="C15">
        <v>53961</v>
      </c>
      <c r="D15">
        <v>48207</v>
      </c>
      <c r="E15">
        <v>45622</v>
      </c>
      <c r="F15">
        <v>46220</v>
      </c>
      <c r="G15" s="10">
        <v>42112</v>
      </c>
      <c r="H15">
        <v>14271</v>
      </c>
      <c r="I15">
        <v>13443</v>
      </c>
      <c r="J15">
        <v>10953</v>
      </c>
      <c r="K15">
        <v>10259</v>
      </c>
      <c r="L15" s="10"/>
    </row>
    <row r="16" spans="1:12">
      <c r="A16" s="7" t="s">
        <v>18</v>
      </c>
      <c r="B16" s="7">
        <f>B15-C15</f>
        <v>6090</v>
      </c>
      <c r="C16" s="7">
        <f t="shared" ref="C16:J16" si="1">C15-D15</f>
        <v>5754</v>
      </c>
      <c r="D16" s="7">
        <f t="shared" si="1"/>
        <v>2585</v>
      </c>
      <c r="E16" s="7">
        <f t="shared" si="1"/>
        <v>-598</v>
      </c>
      <c r="F16" s="7">
        <f t="shared" si="1"/>
        <v>4108</v>
      </c>
      <c r="G16" s="16">
        <f t="shared" si="1"/>
        <v>27841</v>
      </c>
      <c r="H16" s="7">
        <f t="shared" si="1"/>
        <v>828</v>
      </c>
      <c r="I16" s="7">
        <f t="shared" si="1"/>
        <v>2490</v>
      </c>
      <c r="J16" s="7">
        <f t="shared" si="1"/>
        <v>694</v>
      </c>
      <c r="K16" s="7"/>
      <c r="L16" s="10"/>
    </row>
    <row r="17" spans="1:12">
      <c r="A17" t="s">
        <v>41</v>
      </c>
      <c r="B17">
        <v>33831</v>
      </c>
      <c r="C17">
        <v>22798</v>
      </c>
      <c r="D17">
        <v>9253</v>
      </c>
      <c r="E17">
        <v>5801</v>
      </c>
      <c r="F17">
        <v>2949</v>
      </c>
      <c r="G17" s="10">
        <v>2457</v>
      </c>
      <c r="H17">
        <v>1917</v>
      </c>
      <c r="I17">
        <v>1040</v>
      </c>
      <c r="J17">
        <v>1639</v>
      </c>
      <c r="K17">
        <v>712</v>
      </c>
      <c r="L17" s="10"/>
    </row>
    <row r="18" spans="1:12">
      <c r="A18" s="7" t="s">
        <v>19</v>
      </c>
      <c r="B18" s="7">
        <v>11033</v>
      </c>
      <c r="C18" s="7">
        <v>13545</v>
      </c>
      <c r="D18" s="7">
        <v>3452</v>
      </c>
      <c r="E18" s="7">
        <f>E17-F17</f>
        <v>2852</v>
      </c>
      <c r="F18" s="7">
        <f t="shared" ref="F18:J18" si="2">F17-G17</f>
        <v>492</v>
      </c>
      <c r="G18" s="14">
        <f t="shared" si="2"/>
        <v>540</v>
      </c>
      <c r="H18" s="7">
        <f t="shared" si="2"/>
        <v>877</v>
      </c>
      <c r="I18" s="7">
        <f t="shared" si="2"/>
        <v>-599</v>
      </c>
      <c r="J18" s="7">
        <f t="shared" si="2"/>
        <v>927</v>
      </c>
      <c r="K18" s="7"/>
      <c r="L18" s="10"/>
    </row>
    <row r="19" spans="1:12">
      <c r="A19" t="s">
        <v>44</v>
      </c>
      <c r="B19">
        <v>15591</v>
      </c>
      <c r="C19">
        <v>11588</v>
      </c>
      <c r="D19">
        <v>11236</v>
      </c>
      <c r="E19">
        <v>5172</v>
      </c>
      <c r="F19">
        <v>3011</v>
      </c>
      <c r="G19" s="10">
        <v>4254</v>
      </c>
      <c r="H19">
        <v>4257</v>
      </c>
      <c r="I19">
        <v>3967</v>
      </c>
      <c r="J19">
        <v>2161</v>
      </c>
      <c r="K19">
        <v>2249</v>
      </c>
      <c r="L19" s="10"/>
    </row>
    <row r="20" spans="1:12">
      <c r="A20" s="7" t="s">
        <v>24</v>
      </c>
      <c r="B20" s="7">
        <f>B19-C19</f>
        <v>4003</v>
      </c>
      <c r="C20" s="7">
        <f t="shared" ref="C20:J20" si="3">C19-D19</f>
        <v>352</v>
      </c>
      <c r="D20" s="7">
        <f t="shared" si="3"/>
        <v>6064</v>
      </c>
      <c r="E20" s="7">
        <f t="shared" si="3"/>
        <v>2161</v>
      </c>
      <c r="F20" s="7">
        <f t="shared" si="3"/>
        <v>-1243</v>
      </c>
      <c r="G20" s="14">
        <f t="shared" si="3"/>
        <v>-3</v>
      </c>
      <c r="H20" s="7">
        <f t="shared" si="3"/>
        <v>290</v>
      </c>
      <c r="I20" s="7">
        <f t="shared" si="3"/>
        <v>1806</v>
      </c>
      <c r="J20" s="7">
        <f t="shared" si="3"/>
        <v>-88</v>
      </c>
      <c r="K20" s="7"/>
      <c r="L20" s="10"/>
    </row>
    <row r="21" spans="1:12">
      <c r="G21" s="10"/>
      <c r="L21" s="10"/>
    </row>
    <row r="22" spans="1:12">
      <c r="A22" t="s">
        <v>21</v>
      </c>
      <c r="B22">
        <v>56299</v>
      </c>
      <c r="C22">
        <v>40859</v>
      </c>
      <c r="D22">
        <v>29366</v>
      </c>
      <c r="E22">
        <v>23999</v>
      </c>
      <c r="F22">
        <v>28310</v>
      </c>
      <c r="G22" s="10">
        <v>32352</v>
      </c>
      <c r="H22">
        <v>8443</v>
      </c>
      <c r="I22">
        <v>6279</v>
      </c>
      <c r="J22">
        <v>4931</v>
      </c>
      <c r="K22">
        <v>3724</v>
      </c>
      <c r="L22" s="10"/>
    </row>
    <row r="23" spans="1:12">
      <c r="A23" s="7" t="s">
        <v>22</v>
      </c>
      <c r="B23" s="7">
        <f>B22-C22</f>
        <v>15440</v>
      </c>
      <c r="C23" s="7">
        <f t="shared" ref="C23:J23" si="4">C22-D22</f>
        <v>11493</v>
      </c>
      <c r="D23" s="7">
        <f t="shared" si="4"/>
        <v>5367</v>
      </c>
      <c r="E23" s="7">
        <f t="shared" si="4"/>
        <v>-4311</v>
      </c>
      <c r="F23" s="7">
        <f t="shared" si="4"/>
        <v>-4042</v>
      </c>
      <c r="G23" s="14">
        <f t="shared" si="4"/>
        <v>23909</v>
      </c>
      <c r="H23" s="7">
        <f t="shared" si="4"/>
        <v>2164</v>
      </c>
      <c r="I23" s="7">
        <f t="shared" si="4"/>
        <v>1348</v>
      </c>
      <c r="J23" s="7">
        <f t="shared" si="4"/>
        <v>1207</v>
      </c>
      <c r="K23" s="7"/>
      <c r="L23" s="10"/>
    </row>
    <row r="24" spans="1:12">
      <c r="A24" t="s">
        <v>15</v>
      </c>
      <c r="B24">
        <v>2079</v>
      </c>
      <c r="C24">
        <v>1758</v>
      </c>
      <c r="D24">
        <v>1839</v>
      </c>
      <c r="E24">
        <v>1104</v>
      </c>
      <c r="F24">
        <v>1228</v>
      </c>
      <c r="G24" s="10">
        <v>1849</v>
      </c>
      <c r="H24">
        <v>313</v>
      </c>
      <c r="I24">
        <v>301</v>
      </c>
      <c r="J24">
        <v>216</v>
      </c>
      <c r="K24">
        <v>235</v>
      </c>
      <c r="L24" s="10"/>
    </row>
    <row r="25" spans="1:12">
      <c r="A25" t="s">
        <v>23</v>
      </c>
      <c r="B25">
        <v>12614</v>
      </c>
      <c r="C25">
        <v>10551</v>
      </c>
      <c r="D25">
        <v>10855</v>
      </c>
      <c r="E25">
        <v>11246</v>
      </c>
      <c r="F25">
        <v>10389</v>
      </c>
      <c r="G25" s="10">
        <v>14008</v>
      </c>
      <c r="H25" s="6">
        <v>7874</v>
      </c>
      <c r="I25" s="6">
        <v>3163</v>
      </c>
      <c r="J25" s="6">
        <v>2956</v>
      </c>
      <c r="K25" s="6">
        <v>1866</v>
      </c>
      <c r="L25" s="10"/>
    </row>
    <row r="26" spans="1:12">
      <c r="A26" t="s">
        <v>14</v>
      </c>
      <c r="B26">
        <v>1012</v>
      </c>
      <c r="C26">
        <v>783</v>
      </c>
      <c r="D26">
        <v>513</v>
      </c>
      <c r="E26">
        <v>323</v>
      </c>
      <c r="F26">
        <v>691</v>
      </c>
      <c r="G26" s="10">
        <v>656</v>
      </c>
      <c r="H26">
        <v>409</v>
      </c>
      <c r="I26">
        <v>281</v>
      </c>
      <c r="J26">
        <v>278</v>
      </c>
      <c r="K26">
        <v>280</v>
      </c>
      <c r="L26" s="10"/>
    </row>
    <row r="27" spans="1:12">
      <c r="A27" t="s">
        <v>17</v>
      </c>
      <c r="B27">
        <v>545</v>
      </c>
      <c r="C27">
        <v>0</v>
      </c>
      <c r="D27">
        <v>275</v>
      </c>
      <c r="E27">
        <v>443</v>
      </c>
      <c r="F27">
        <v>242</v>
      </c>
      <c r="G27" s="10">
        <v>553</v>
      </c>
      <c r="H27" s="6">
        <v>519</v>
      </c>
      <c r="I27" s="6">
        <v>0</v>
      </c>
      <c r="J27" s="6">
        <v>0</v>
      </c>
      <c r="K27" s="6">
        <v>0</v>
      </c>
      <c r="L27" s="11"/>
    </row>
    <row r="28" spans="1:12">
      <c r="A28" s="31" t="s">
        <v>47</v>
      </c>
      <c r="B28" s="32"/>
      <c r="C28" s="32"/>
      <c r="D28" s="32"/>
      <c r="E28" s="32"/>
      <c r="F28" s="32"/>
      <c r="G28" s="33"/>
      <c r="H28" s="34"/>
      <c r="I28" s="34"/>
      <c r="J28" s="34"/>
      <c r="K28" s="34"/>
      <c r="L28" s="10"/>
    </row>
    <row r="29" spans="1:12">
      <c r="A29" t="s">
        <v>20</v>
      </c>
      <c r="B29">
        <v>6770</v>
      </c>
      <c r="C29">
        <v>7209</v>
      </c>
      <c r="D29">
        <v>6602</v>
      </c>
      <c r="E29">
        <v>8965</v>
      </c>
      <c r="F29">
        <v>2433</v>
      </c>
      <c r="G29" s="10">
        <v>5442</v>
      </c>
      <c r="L29" s="10"/>
    </row>
    <row r="30" spans="1:12">
      <c r="A30" t="s">
        <v>43</v>
      </c>
      <c r="B30">
        <v>4003</v>
      </c>
      <c r="C30">
        <v>352</v>
      </c>
      <c r="D30">
        <v>6064</v>
      </c>
      <c r="E30">
        <v>2161</v>
      </c>
      <c r="F30">
        <v>-1243</v>
      </c>
      <c r="G30" s="10">
        <v>-3</v>
      </c>
      <c r="L30" s="10"/>
    </row>
    <row r="31" spans="1:12">
      <c r="A31" t="s">
        <v>25</v>
      </c>
      <c r="B31">
        <f t="shared" ref="B31:G31" si="5">B29-B20</f>
        <v>2767</v>
      </c>
      <c r="C31">
        <f t="shared" si="5"/>
        <v>6857</v>
      </c>
      <c r="D31">
        <f t="shared" si="5"/>
        <v>538</v>
      </c>
      <c r="E31">
        <f t="shared" si="5"/>
        <v>6804</v>
      </c>
      <c r="F31">
        <f t="shared" si="5"/>
        <v>3676</v>
      </c>
      <c r="G31" s="10">
        <f t="shared" si="5"/>
        <v>5445</v>
      </c>
      <c r="L31" s="10"/>
    </row>
    <row r="32" spans="1:12">
      <c r="A32" t="s">
        <v>13</v>
      </c>
      <c r="B32">
        <v>2861</v>
      </c>
      <c r="C32">
        <v>2864</v>
      </c>
      <c r="D32">
        <v>2759</v>
      </c>
      <c r="E32">
        <v>2784</v>
      </c>
      <c r="F32">
        <v>3038</v>
      </c>
      <c r="G32" s="10">
        <v>2488</v>
      </c>
      <c r="L32" s="10"/>
    </row>
    <row r="33" spans="1:12">
      <c r="A33" t="s">
        <v>26</v>
      </c>
      <c r="B33">
        <f t="shared" ref="B33:G33" si="6">B31-B6</f>
        <v>-94</v>
      </c>
      <c r="C33">
        <f t="shared" si="6"/>
        <v>3993</v>
      </c>
      <c r="D33">
        <f t="shared" si="6"/>
        <v>-2221</v>
      </c>
      <c r="E33">
        <f t="shared" si="6"/>
        <v>4020</v>
      </c>
      <c r="F33">
        <f t="shared" si="6"/>
        <v>638</v>
      </c>
      <c r="G33" s="10">
        <f t="shared" si="6"/>
        <v>2957</v>
      </c>
      <c r="L33" s="10"/>
    </row>
    <row r="34" spans="1:12">
      <c r="A34" t="s">
        <v>27</v>
      </c>
      <c r="B34">
        <v>303</v>
      </c>
      <c r="C34">
        <v>359</v>
      </c>
      <c r="D34">
        <v>334</v>
      </c>
      <c r="E34">
        <v>303</v>
      </c>
      <c r="F34">
        <v>271</v>
      </c>
      <c r="G34" s="10">
        <v>268</v>
      </c>
      <c r="L34" s="10"/>
    </row>
    <row r="35" spans="1:12" ht="15.75" thickBot="1">
      <c r="A35" s="18" t="s">
        <v>45</v>
      </c>
      <c r="B35" s="18">
        <f>B33-B34</f>
        <v>-397</v>
      </c>
      <c r="C35" s="18">
        <f t="shared" ref="C35:G35" si="7">C33-C34</f>
        <v>3634</v>
      </c>
      <c r="D35" s="18">
        <f t="shared" si="7"/>
        <v>-2555</v>
      </c>
      <c r="E35" s="18">
        <f t="shared" si="7"/>
        <v>3717</v>
      </c>
      <c r="F35" s="18">
        <f t="shared" si="7"/>
        <v>367</v>
      </c>
      <c r="G35" s="18">
        <f t="shared" si="7"/>
        <v>2689</v>
      </c>
      <c r="H35" s="17"/>
      <c r="L35" s="10"/>
    </row>
    <row r="36" spans="1:12">
      <c r="A36" s="19" t="s">
        <v>28</v>
      </c>
      <c r="B36" s="20">
        <v>48579</v>
      </c>
      <c r="C36" s="20">
        <v>35112.5</v>
      </c>
      <c r="D36" s="20">
        <v>26682.5</v>
      </c>
      <c r="E36" s="21">
        <v>26154.5</v>
      </c>
      <c r="G36" s="10"/>
      <c r="L36" s="10"/>
    </row>
    <row r="37" spans="1:12">
      <c r="A37" s="22" t="s">
        <v>29</v>
      </c>
      <c r="B37" s="23">
        <v>0.04</v>
      </c>
      <c r="C37" s="23">
        <v>0.05</v>
      </c>
      <c r="D37" s="23">
        <v>7.0000000000000007E-2</v>
      </c>
      <c r="E37" s="24">
        <v>0.04</v>
      </c>
      <c r="G37" s="10"/>
      <c r="L37" s="10"/>
    </row>
    <row r="38" spans="1:12">
      <c r="A38" s="22"/>
      <c r="B38" s="25"/>
      <c r="C38" s="25"/>
      <c r="D38" s="25"/>
      <c r="E38" s="26"/>
      <c r="G38" s="10"/>
      <c r="L38" s="10"/>
    </row>
    <row r="39" spans="1:12">
      <c r="A39" s="22" t="s">
        <v>30</v>
      </c>
      <c r="B39" s="25">
        <v>11582.5</v>
      </c>
      <c r="C39" s="25">
        <v>10703</v>
      </c>
      <c r="D39" s="25">
        <v>11050.5</v>
      </c>
      <c r="E39" s="26">
        <v>10817.5</v>
      </c>
      <c r="G39" s="10"/>
      <c r="L39" s="10"/>
    </row>
    <row r="40" spans="1:12" ht="15.75" thickBot="1">
      <c r="A40" s="27" t="s">
        <v>31</v>
      </c>
      <c r="B40" s="28">
        <v>8.7400000000000005E-2</v>
      </c>
      <c r="C40" s="28">
        <v>7.3200000000000001E-2</v>
      </c>
      <c r="D40" s="28">
        <v>4.6399999999999997E-2</v>
      </c>
      <c r="E40" s="29">
        <v>2.9899999999999999E-2</v>
      </c>
      <c r="G40" s="10"/>
      <c r="L40" s="10"/>
    </row>
    <row r="41" spans="1:12">
      <c r="A41" t="s">
        <v>33</v>
      </c>
      <c r="B41">
        <v>35330</v>
      </c>
      <c r="C41">
        <v>31911</v>
      </c>
      <c r="D41">
        <v>29023</v>
      </c>
      <c r="E41">
        <v>21545</v>
      </c>
      <c r="F41">
        <v>15758</v>
      </c>
      <c r="G41" s="10">
        <v>17286</v>
      </c>
      <c r="H41">
        <v>12814</v>
      </c>
      <c r="I41">
        <v>9377</v>
      </c>
      <c r="J41">
        <v>7651</v>
      </c>
      <c r="K41">
        <v>7031</v>
      </c>
      <c r="L41" s="10"/>
    </row>
    <row r="42" spans="1:12">
      <c r="A42" t="s">
        <v>34</v>
      </c>
      <c r="B42">
        <f>B41-C41</f>
        <v>3419</v>
      </c>
      <c r="C42">
        <f t="shared" ref="C42:J42" si="8">C41-D41</f>
        <v>2888</v>
      </c>
      <c r="D42">
        <f t="shared" si="8"/>
        <v>7478</v>
      </c>
      <c r="E42">
        <f t="shared" si="8"/>
        <v>5787</v>
      </c>
      <c r="F42">
        <f t="shared" si="8"/>
        <v>-1528</v>
      </c>
      <c r="G42" s="10">
        <f t="shared" si="8"/>
        <v>4472</v>
      </c>
      <c r="H42">
        <f t="shared" si="8"/>
        <v>3437</v>
      </c>
      <c r="I42">
        <f t="shared" si="8"/>
        <v>1726</v>
      </c>
      <c r="J42">
        <f t="shared" si="8"/>
        <v>620</v>
      </c>
      <c r="L42" s="38">
        <v>28299</v>
      </c>
    </row>
    <row r="43" spans="1:12">
      <c r="A43" t="s">
        <v>46</v>
      </c>
      <c r="B43">
        <v>2724</v>
      </c>
      <c r="C43">
        <v>3038</v>
      </c>
      <c r="D43">
        <v>2122</v>
      </c>
      <c r="E43">
        <v>3622</v>
      </c>
      <c r="F43">
        <v>213</v>
      </c>
      <c r="G43" s="10">
        <v>1925</v>
      </c>
      <c r="H43" s="6">
        <v>2482</v>
      </c>
      <c r="I43">
        <v>1331</v>
      </c>
      <c r="J43">
        <v>1072</v>
      </c>
      <c r="K43">
        <v>820</v>
      </c>
      <c r="L43" s="38">
        <f>SUM(B43:K43)</f>
        <v>19349</v>
      </c>
    </row>
    <row r="44" spans="1:12">
      <c r="A44" t="s">
        <v>59</v>
      </c>
      <c r="B44">
        <v>14090</v>
      </c>
      <c r="C44">
        <v>13802</v>
      </c>
      <c r="D44">
        <v>8408</v>
      </c>
      <c r="E44">
        <v>5983</v>
      </c>
      <c r="F44">
        <v>2452</v>
      </c>
      <c r="G44" s="10">
        <v>2989</v>
      </c>
      <c r="H44" s="6">
        <v>2349</v>
      </c>
      <c r="I44" s="6">
        <v>1758</v>
      </c>
      <c r="J44" s="6">
        <v>1565</v>
      </c>
      <c r="K44" s="6">
        <v>1177</v>
      </c>
      <c r="L44" s="11"/>
    </row>
    <row r="45" spans="1:12">
      <c r="A45" s="31" t="s">
        <v>48</v>
      </c>
      <c r="B45" s="32"/>
      <c r="C45" s="32"/>
      <c r="D45" s="32"/>
      <c r="E45" s="32"/>
      <c r="F45" s="32"/>
      <c r="G45" s="33"/>
      <c r="H45" s="32"/>
      <c r="I45" s="32"/>
      <c r="J45" s="32"/>
      <c r="K45" s="32"/>
      <c r="L45" s="10"/>
    </row>
    <row r="46" spans="1:12">
      <c r="A46" t="s">
        <v>49</v>
      </c>
      <c r="B46">
        <v>9.77</v>
      </c>
      <c r="C46">
        <v>10.130000000000001</v>
      </c>
      <c r="D46">
        <v>10.98</v>
      </c>
      <c r="E46">
        <v>16.05</v>
      </c>
      <c r="F46">
        <v>4.5</v>
      </c>
      <c r="G46" s="10">
        <v>11.06</v>
      </c>
      <c r="H46" s="6">
        <v>22.94</v>
      </c>
      <c r="I46" s="6">
        <v>23.47</v>
      </c>
      <c r="J46" s="6">
        <v>24.05</v>
      </c>
      <c r="K46" s="6">
        <v>23.78</v>
      </c>
      <c r="L46" s="10"/>
    </row>
    <row r="47" spans="1:12">
      <c r="A47" t="s">
        <v>50</v>
      </c>
      <c r="B47">
        <v>3.77</v>
      </c>
      <c r="C47">
        <v>4.2</v>
      </c>
      <c r="D47">
        <v>3.4</v>
      </c>
      <c r="E47">
        <v>6.47</v>
      </c>
      <c r="F47">
        <v>0.73</v>
      </c>
      <c r="G47" s="10">
        <v>3.65</v>
      </c>
      <c r="H47" s="6">
        <v>13.9</v>
      </c>
      <c r="I47" s="6">
        <v>13.03</v>
      </c>
      <c r="J47" s="6">
        <v>12.71</v>
      </c>
      <c r="K47" s="6">
        <v>12.08</v>
      </c>
      <c r="L47" s="10"/>
    </row>
    <row r="48" spans="1:12">
      <c r="A48" t="s">
        <v>51</v>
      </c>
      <c r="B48">
        <v>2.04</v>
      </c>
      <c r="C48">
        <v>3.16</v>
      </c>
      <c r="D48">
        <v>3.56</v>
      </c>
      <c r="E48">
        <v>6.99</v>
      </c>
      <c r="F48">
        <v>2.35</v>
      </c>
      <c r="G48" s="12">
        <v>3.3</v>
      </c>
      <c r="H48" s="6">
        <v>9.91</v>
      </c>
      <c r="I48" s="6">
        <v>8.8699999999999992</v>
      </c>
      <c r="J48" s="6">
        <v>10.32</v>
      </c>
      <c r="K48" s="6">
        <v>8.6</v>
      </c>
      <c r="L48" s="10"/>
    </row>
    <row r="49" spans="1:12">
      <c r="A49" t="s">
        <v>52</v>
      </c>
      <c r="B49">
        <v>4.26</v>
      </c>
      <c r="C49">
        <v>5.0999999999999996</v>
      </c>
      <c r="D49">
        <v>4.59</v>
      </c>
      <c r="E49">
        <v>9.1199999999999992</v>
      </c>
      <c r="F49">
        <v>2.98</v>
      </c>
      <c r="G49" s="12">
        <v>3.94</v>
      </c>
      <c r="H49" s="6">
        <v>15.44</v>
      </c>
      <c r="I49" s="6">
        <v>10.37</v>
      </c>
      <c r="J49" s="6">
        <v>12.54</v>
      </c>
      <c r="K49" s="6">
        <v>9.5299999999999994</v>
      </c>
      <c r="L49" s="10"/>
    </row>
    <row r="50" spans="1:12">
      <c r="A50" t="s">
        <v>55</v>
      </c>
      <c r="B50">
        <v>6.18</v>
      </c>
      <c r="C50">
        <v>7.82</v>
      </c>
      <c r="D50">
        <v>8.83</v>
      </c>
      <c r="E50">
        <v>14.22</v>
      </c>
      <c r="F50">
        <v>1.29</v>
      </c>
      <c r="G50" s="12">
        <v>8.67</v>
      </c>
      <c r="H50" s="6">
        <v>17.07</v>
      </c>
      <c r="I50" s="6">
        <v>13.69</v>
      </c>
      <c r="J50" s="6">
        <v>15.04</v>
      </c>
      <c r="K50" s="6">
        <v>14.29</v>
      </c>
      <c r="L50" s="10"/>
    </row>
    <row r="51" spans="1:12">
      <c r="A51" t="s">
        <v>56</v>
      </c>
      <c r="B51">
        <v>8.57</v>
      </c>
      <c r="C51">
        <v>10.64</v>
      </c>
      <c r="D51">
        <v>8.4600000000000009</v>
      </c>
      <c r="E51">
        <v>18.22</v>
      </c>
      <c r="F51">
        <v>3.07</v>
      </c>
      <c r="G51" s="12">
        <v>12.69</v>
      </c>
      <c r="H51" s="6">
        <v>20.96</v>
      </c>
      <c r="I51" s="6">
        <v>16.850000000000001</v>
      </c>
      <c r="J51" s="6">
        <v>16.79</v>
      </c>
      <c r="K51" s="6">
        <v>14.13</v>
      </c>
      <c r="L51" s="10"/>
    </row>
    <row r="52" spans="1:12">
      <c r="A52" s="30" t="s">
        <v>54</v>
      </c>
      <c r="B52">
        <v>15.81</v>
      </c>
      <c r="C52">
        <v>17.739999999999998</v>
      </c>
      <c r="D52">
        <v>12.84</v>
      </c>
      <c r="E52">
        <v>22.17</v>
      </c>
      <c r="F52">
        <v>3.21</v>
      </c>
      <c r="G52" s="12">
        <v>17.04</v>
      </c>
      <c r="H52" s="6">
        <v>26.73</v>
      </c>
      <c r="I52" s="6">
        <v>16.02</v>
      </c>
      <c r="J52" s="6">
        <v>13.03</v>
      </c>
      <c r="K52" s="6">
        <v>10.11</v>
      </c>
      <c r="L52" s="10"/>
    </row>
    <row r="53" spans="1:12">
      <c r="A53" t="s">
        <v>53</v>
      </c>
      <c r="B53">
        <v>1.59</v>
      </c>
      <c r="C53">
        <v>1.28</v>
      </c>
      <c r="D53">
        <v>1.01</v>
      </c>
      <c r="E53">
        <v>1.1100000000000001</v>
      </c>
      <c r="F53">
        <v>1.8</v>
      </c>
      <c r="G53" s="12">
        <v>1.87</v>
      </c>
      <c r="H53" s="6">
        <v>0.66</v>
      </c>
      <c r="I53" s="6">
        <v>0.67</v>
      </c>
      <c r="J53" s="6">
        <v>0.64</v>
      </c>
      <c r="K53" s="6">
        <v>0.53</v>
      </c>
      <c r="L53" s="10"/>
    </row>
    <row r="54" spans="1:12">
      <c r="A54" s="3" t="s">
        <v>57</v>
      </c>
      <c r="B54" s="3">
        <v>184.53</v>
      </c>
      <c r="C54" s="3">
        <v>166.68</v>
      </c>
      <c r="D54" s="3">
        <v>151.61000000000001</v>
      </c>
      <c r="E54" s="3">
        <v>112.59</v>
      </c>
      <c r="F54" s="3">
        <v>92.68</v>
      </c>
      <c r="G54" s="11">
        <v>140.86000000000001</v>
      </c>
      <c r="H54" s="3">
        <v>122.79</v>
      </c>
      <c r="I54" s="3">
        <v>95.14</v>
      </c>
      <c r="J54" s="3">
        <v>82.47</v>
      </c>
      <c r="K54" s="3">
        <v>76.03</v>
      </c>
      <c r="L54" s="11"/>
    </row>
    <row r="55" spans="1:12">
      <c r="A55" s="35" t="s">
        <v>58</v>
      </c>
      <c r="B55" s="1"/>
      <c r="C5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dcterms:created xsi:type="dcterms:W3CDTF">2013-10-17T12:17:44Z</dcterms:created>
  <dcterms:modified xsi:type="dcterms:W3CDTF">2013-10-20T08:02:59Z</dcterms:modified>
</cp:coreProperties>
</file>